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 activeTab="2"/>
  </bookViews>
  <sheets>
    <sheet name="附表一" sheetId="1" r:id="rId1"/>
    <sheet name="附表二" sheetId="2" r:id="rId2"/>
    <sheet name="附表三" sheetId="3" r:id="rId3"/>
  </sheets>
  <definedNames>
    <definedName name="_xlnm.Print_Titles" localSheetId="0">附表一!$4:$5</definedName>
  </definedNames>
  <calcPr calcId="144525"/>
</workbook>
</file>

<file path=xl/sharedStrings.xml><?xml version="1.0" encoding="utf-8"?>
<sst xmlns="http://schemas.openxmlformats.org/spreadsheetml/2006/main" count="88">
  <si>
    <t>附表1</t>
  </si>
  <si>
    <t>2020年一般公共预算支出调整表</t>
  </si>
  <si>
    <t>单位：万元</t>
  </si>
  <si>
    <t>项  目</t>
  </si>
  <si>
    <t>2019年执行数</t>
  </si>
  <si>
    <t>年初   预算数</t>
  </si>
  <si>
    <t>调整  金额</t>
  </si>
  <si>
    <t>调整后  预算数</t>
  </si>
  <si>
    <t>调整后比2019年±%</t>
  </si>
  <si>
    <t>备注</t>
  </si>
  <si>
    <t>一、本级支出</t>
  </si>
  <si>
    <t>（一）一般公共服务支出</t>
  </si>
  <si>
    <t>（二）国防支出</t>
  </si>
  <si>
    <t>增加较多，主要是省补助增加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</si>
  <si>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</si>
  <si>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</si>
  <si>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</si>
  <si>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</si>
  <si>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</t>
  </si>
  <si>
    <t>支出下降，主要是部分项目通过抗疫国债资金安排</t>
  </si>
  <si>
    <t>（八）卫生健康支出</t>
  </si>
  <si>
    <t>增加较多，主要是省补助资金及抗疫支出增加</t>
  </si>
  <si>
    <t>（九）节能环保支出</t>
  </si>
  <si>
    <t>支出下降，主要是省补助资金减少</t>
  </si>
  <si>
    <t>（十）城乡社区支出</t>
  </si>
  <si>
    <t>下降较多，主要是债券减少</t>
  </si>
  <si>
    <t>（十一）农林水支出</t>
  </si>
  <si>
    <t>（十二）交通运输支出</t>
  </si>
  <si>
    <t>增加较多，主要是将年初在基金预算安排的项目调整到一般公共预算安排</t>
  </si>
  <si>
    <t>（十三）资源勘探信息等支出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</si>
  <si>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</si>
  <si>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</si>
  <si>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</si>
  <si>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</si>
  <si>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</si>
  <si>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</si>
  <si>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增加较多，主要黑格比救灾资金支出增加</t>
  </si>
  <si>
    <t>（二十）其他支出</t>
  </si>
  <si>
    <t>（二十一）预备费</t>
  </si>
  <si>
    <t>预备费分解到相关支出科目</t>
  </si>
  <si>
    <t>（二十二）债务付息支出</t>
  </si>
  <si>
    <t>（二十三）债务发行费用支出</t>
  </si>
  <si>
    <t>二、转移性支出</t>
  </si>
  <si>
    <t>（一）上解上级支出</t>
  </si>
  <si>
    <t>（二）援助其他地区支出</t>
  </si>
  <si>
    <t>（三）安排预算稳定调节基金</t>
  </si>
  <si>
    <t>（四）地方政府一般债务还本支出</t>
  </si>
  <si>
    <t>（五）结转下年支出</t>
  </si>
  <si>
    <t>支出合计</t>
  </si>
  <si>
    <t>附表2</t>
  </si>
  <si>
    <t>2020年政府性基金预算收入调整表</t>
  </si>
  <si>
    <t>2019年                 执行数</t>
  </si>
  <si>
    <t>2020年          预算数</t>
  </si>
  <si>
    <t>一、本级收入</t>
  </si>
  <si>
    <t>（一）国有土地使用权出让收入</t>
  </si>
  <si>
    <t>（二）彩票公益金收入</t>
  </si>
  <si>
    <t>（三）城市基础设施配套费收入</t>
  </si>
  <si>
    <t>（四）污水处理费收入</t>
  </si>
  <si>
    <t>（五）其他政府性基金收入</t>
  </si>
  <si>
    <t>　　其中：土地指标调剂收入</t>
  </si>
  <si>
    <t>政策变化导致减少较多</t>
  </si>
  <si>
    <t>二、转移性收入</t>
  </si>
  <si>
    <t>（一）上级补助收入</t>
  </si>
  <si>
    <t>（二）调入资金</t>
  </si>
  <si>
    <t>（三）债务转贷收入</t>
  </si>
  <si>
    <t>含抗疫特别国债</t>
  </si>
  <si>
    <t>（四）使用结转资金</t>
  </si>
  <si>
    <t>收入合计</t>
  </si>
  <si>
    <t>注：</t>
  </si>
  <si>
    <t>附表3</t>
  </si>
  <si>
    <t>2020年政府性基金预算支出调整表</t>
  </si>
  <si>
    <t>2019年        执行数</t>
  </si>
  <si>
    <t>2020年           预算数</t>
  </si>
  <si>
    <t>调整后预算数</t>
  </si>
  <si>
    <t>(一)文化旅游体育与传媒支出</t>
  </si>
  <si>
    <t>(二)社会保障和就业支出</t>
  </si>
  <si>
    <t>(三)城乡社区支出</t>
  </si>
  <si>
    <t>增加较多，主要是专项债项目及征地和拆迁补偿等支出增加</t>
  </si>
  <si>
    <t>(四)农林水支出</t>
  </si>
  <si>
    <t xml:space="preserve">(五)其他支出 </t>
  </si>
  <si>
    <t>增加较多，主要是专项债项目增加</t>
  </si>
  <si>
    <t>(六)债务付息支出</t>
  </si>
  <si>
    <t>(七)债务发行费用支出</t>
  </si>
  <si>
    <t>(八)抗疫特别国债安排的支出</t>
  </si>
  <si>
    <t>（一）调出资金</t>
  </si>
  <si>
    <t>增加较多，主要是相关项目调整到一般公共预算安排，相应增加调出资金</t>
  </si>
  <si>
    <t>（二）结转下年支出</t>
  </si>
  <si>
    <t>（三）债务还本支出</t>
  </si>
</sst>
</file>

<file path=xl/styles.xml><?xml version="1.0" encoding="utf-8"?>
<styleSheet xmlns="http://schemas.openxmlformats.org/spreadsheetml/2006/main">
  <numFmts count="9">
    <numFmt numFmtId="176" formatCode="0_ "/>
    <numFmt numFmtId="177" formatCode="0.00_ "/>
    <numFmt numFmtId="178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0.0%"/>
    <numFmt numFmtId="180" formatCode="0.0_);[Red]\(0.0\)"/>
  </numFmts>
  <fonts count="39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小标宋"/>
      <charset val="134"/>
    </font>
    <font>
      <b/>
      <sz val="18"/>
      <name val="小标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1"/>
      <name val="Arial"/>
      <charset val="0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4" fillId="7" borderId="16" applyNumberFormat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8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79" fontId="1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wrapText="1"/>
    </xf>
    <xf numFmtId="177" fontId="4" fillId="0" borderId="1" xfId="49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180" fontId="18" fillId="0" borderId="4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80" fontId="18" fillId="0" borderId="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2"/>
  <sheetViews>
    <sheetView workbookViewId="0">
      <pane xSplit="1" ySplit="5" topLeftCell="B14" activePane="bottomRight" state="frozen"/>
      <selection/>
      <selection pane="topRight"/>
      <selection pane="bottomLeft"/>
      <selection pane="bottomRight" activeCell="G22" sqref="G22"/>
    </sheetView>
  </sheetViews>
  <sheetFormatPr defaultColWidth="8.875" defaultRowHeight="13.5" outlineLevelCol="6"/>
  <cols>
    <col min="1" max="1" width="32" style="34" customWidth="1"/>
    <col min="2" max="5" width="8" style="34" customWidth="1"/>
    <col min="6" max="6" width="10.375" style="34" customWidth="1"/>
    <col min="7" max="7" width="27.125" style="34" customWidth="1"/>
    <col min="8" max="16371" width="8.875" style="34"/>
  </cols>
  <sheetData>
    <row r="1" s="34" customFormat="1" ht="16.5" customHeight="1" spans="1:1">
      <c r="A1" s="37" t="s">
        <v>0</v>
      </c>
    </row>
    <row r="2" s="35" customFormat="1" ht="27.75" customHeight="1" spans="1:7">
      <c r="A2" s="38" t="s">
        <v>1</v>
      </c>
      <c r="B2" s="38"/>
      <c r="C2" s="38"/>
      <c r="D2" s="38"/>
      <c r="E2" s="38"/>
      <c r="F2" s="38"/>
      <c r="G2" s="38"/>
    </row>
    <row r="3" s="35" customFormat="1" ht="17.25" customHeight="1" spans="1:7">
      <c r="A3" s="39"/>
      <c r="B3" s="39"/>
      <c r="C3" s="39"/>
      <c r="D3" s="39"/>
      <c r="E3" s="39"/>
      <c r="F3" s="39"/>
      <c r="G3" s="40" t="s">
        <v>2</v>
      </c>
    </row>
    <row r="4" s="35" customFormat="1" ht="24" customHeight="1" spans="1:7">
      <c r="A4" s="41" t="s">
        <v>3</v>
      </c>
      <c r="B4" s="29" t="s">
        <v>4</v>
      </c>
      <c r="C4" s="29" t="s">
        <v>5</v>
      </c>
      <c r="D4" s="42" t="s">
        <v>6</v>
      </c>
      <c r="E4" s="29" t="s">
        <v>7</v>
      </c>
      <c r="F4" s="43" t="s">
        <v>8</v>
      </c>
      <c r="G4" s="29" t="s">
        <v>9</v>
      </c>
    </row>
    <row r="5" s="35" customFormat="1" ht="29.25" customHeight="1" spans="1:7">
      <c r="A5" s="44"/>
      <c r="B5" s="45"/>
      <c r="C5" s="45"/>
      <c r="D5" s="46"/>
      <c r="E5" s="45"/>
      <c r="F5" s="47"/>
      <c r="G5" s="45"/>
    </row>
    <row r="6" s="35" customFormat="1" ht="29.25" customHeight="1" spans="1:7">
      <c r="A6" s="48" t="s">
        <v>10</v>
      </c>
      <c r="B6" s="49">
        <f>SUM(B7:B29)</f>
        <v>629736</v>
      </c>
      <c r="C6" s="49">
        <f>SUM(C7:C29)</f>
        <v>587700</v>
      </c>
      <c r="D6" s="49">
        <f>SUM(D7:D29)</f>
        <v>68800</v>
      </c>
      <c r="E6" s="49">
        <f>SUM(E7:E29)</f>
        <v>656500</v>
      </c>
      <c r="F6" s="50">
        <f t="shared" ref="F6:F26" si="0">(E6-B6)/B6*100</f>
        <v>4.25003493527446</v>
      </c>
      <c r="G6" s="51"/>
    </row>
    <row r="7" s="35" customFormat="1" ht="29.25" customHeight="1" spans="1:7">
      <c r="A7" s="48" t="s">
        <v>11</v>
      </c>
      <c r="B7" s="52">
        <v>52062</v>
      </c>
      <c r="C7" s="52">
        <v>51551</v>
      </c>
      <c r="D7" s="52">
        <v>3932</v>
      </c>
      <c r="E7" s="53">
        <f>C7+D7</f>
        <v>55483</v>
      </c>
      <c r="F7" s="54">
        <f t="shared" si="0"/>
        <v>6.57101148630479</v>
      </c>
      <c r="G7" s="55"/>
    </row>
    <row r="8" s="35" customFormat="1" ht="29.25" customHeight="1" spans="1:7">
      <c r="A8" s="56" t="s">
        <v>12</v>
      </c>
      <c r="B8" s="57">
        <v>132</v>
      </c>
      <c r="C8" s="52">
        <v>234</v>
      </c>
      <c r="D8" s="52"/>
      <c r="E8" s="53">
        <f t="shared" ref="E7:E29" si="1">C8+D8</f>
        <v>234</v>
      </c>
      <c r="F8" s="54">
        <f t="shared" si="0"/>
        <v>77.2727272727273</v>
      </c>
      <c r="G8" s="55" t="s">
        <v>13</v>
      </c>
    </row>
    <row r="9" s="35" customFormat="1" ht="29.25" customHeight="1" spans="1:7">
      <c r="A9" s="56" t="s">
        <v>14</v>
      </c>
      <c r="B9" s="57">
        <v>30206</v>
      </c>
      <c r="C9" s="52">
        <v>31710</v>
      </c>
      <c r="D9" s="52">
        <v>2493</v>
      </c>
      <c r="E9" s="53">
        <f t="shared" si="1"/>
        <v>34203</v>
      </c>
      <c r="F9" s="54">
        <f t="shared" si="0"/>
        <v>13.2324703701251</v>
      </c>
      <c r="G9" s="55"/>
    </row>
    <row r="10" s="35" customFormat="1" ht="27" customHeight="1" spans="1:7">
      <c r="A10" s="56" t="s">
        <v>15</v>
      </c>
      <c r="B10" s="57">
        <v>118221</v>
      </c>
      <c r="C10" s="52">
        <v>122385</v>
      </c>
      <c r="D10" s="52">
        <v>4533</v>
      </c>
      <c r="E10" s="53">
        <f t="shared" si="1"/>
        <v>126918</v>
      </c>
      <c r="F10" s="54">
        <f t="shared" si="0"/>
        <v>7.35656101707818</v>
      </c>
      <c r="G10" s="55"/>
    </row>
    <row r="11" s="35" customFormat="1" ht="29.25" customHeight="1" spans="1:7">
      <c r="A11" s="56" t="s">
        <v>16</v>
      </c>
      <c r="B11" s="57">
        <v>15191</v>
      </c>
      <c r="C11" s="52">
        <v>15925</v>
      </c>
      <c r="D11" s="52">
        <v>-1725</v>
      </c>
      <c r="E11" s="53">
        <f t="shared" si="1"/>
        <v>14200</v>
      </c>
      <c r="F11" s="54">
        <f t="shared" si="0"/>
        <v>-6.52359949970377</v>
      </c>
      <c r="G11" s="55"/>
    </row>
    <row r="12" s="35" customFormat="1" ht="36" customHeight="1" spans="1:7">
      <c r="A12" s="56" t="s">
        <v>17</v>
      </c>
      <c r="B12" s="57">
        <v>15384</v>
      </c>
      <c r="C12" s="52">
        <v>12677</v>
      </c>
      <c r="D12" s="52">
        <v>3070</v>
      </c>
      <c r="E12" s="53">
        <f t="shared" si="1"/>
        <v>15747</v>
      </c>
      <c r="F12" s="54">
        <f t="shared" si="0"/>
        <v>2.35959438377535</v>
      </c>
      <c r="G12" s="55"/>
    </row>
    <row r="13" s="35" customFormat="1" ht="29.25" customHeight="1" spans="1:7">
      <c r="A13" s="56" t="s">
        <v>18</v>
      </c>
      <c r="B13" s="57">
        <v>106832</v>
      </c>
      <c r="C13" s="52">
        <v>101938</v>
      </c>
      <c r="D13" s="52">
        <v>3140</v>
      </c>
      <c r="E13" s="53">
        <f t="shared" si="1"/>
        <v>105078</v>
      </c>
      <c r="F13" s="54">
        <f t="shared" si="0"/>
        <v>-1.64183016324697</v>
      </c>
      <c r="G13" s="55" t="s">
        <v>19</v>
      </c>
    </row>
    <row r="14" s="35" customFormat="1" ht="35.25" customHeight="1" spans="1:7">
      <c r="A14" s="56" t="s">
        <v>20</v>
      </c>
      <c r="B14" s="57">
        <v>54803</v>
      </c>
      <c r="C14" s="52">
        <v>69432</v>
      </c>
      <c r="D14" s="52">
        <v>1090</v>
      </c>
      <c r="E14" s="53">
        <f t="shared" si="1"/>
        <v>70522</v>
      </c>
      <c r="F14" s="54">
        <f t="shared" si="0"/>
        <v>28.6827363465504</v>
      </c>
      <c r="G14" s="55" t="s">
        <v>21</v>
      </c>
    </row>
    <row r="15" s="35" customFormat="1" ht="29.25" customHeight="1" spans="1:7">
      <c r="A15" s="56" t="s">
        <v>22</v>
      </c>
      <c r="B15" s="57">
        <v>6674</v>
      </c>
      <c r="C15" s="52">
        <v>5874</v>
      </c>
      <c r="D15" s="52">
        <v>-924</v>
      </c>
      <c r="E15" s="53">
        <f t="shared" si="1"/>
        <v>4950</v>
      </c>
      <c r="F15" s="54">
        <f t="shared" si="0"/>
        <v>-25.8315852562182</v>
      </c>
      <c r="G15" s="55" t="s">
        <v>23</v>
      </c>
    </row>
    <row r="16" s="35" customFormat="1" ht="29.25" customHeight="1" spans="1:7">
      <c r="A16" s="56" t="s">
        <v>24</v>
      </c>
      <c r="B16" s="57">
        <v>86738</v>
      </c>
      <c r="C16" s="52">
        <v>16294</v>
      </c>
      <c r="D16" s="52">
        <v>20682</v>
      </c>
      <c r="E16" s="53">
        <f t="shared" si="1"/>
        <v>36976</v>
      </c>
      <c r="F16" s="54">
        <f t="shared" si="0"/>
        <v>-57.3704719961263</v>
      </c>
      <c r="G16" s="55" t="s">
        <v>25</v>
      </c>
    </row>
    <row r="17" s="35" customFormat="1" ht="29.25" customHeight="1" spans="1:7">
      <c r="A17" s="56" t="s">
        <v>26</v>
      </c>
      <c r="B17" s="57">
        <v>78557</v>
      </c>
      <c r="C17" s="52">
        <v>78581</v>
      </c>
      <c r="D17" s="52">
        <v>827</v>
      </c>
      <c r="E17" s="53">
        <f t="shared" si="1"/>
        <v>79408</v>
      </c>
      <c r="F17" s="54">
        <f t="shared" si="0"/>
        <v>1.08328984049798</v>
      </c>
      <c r="G17" s="55"/>
    </row>
    <row r="18" s="35" customFormat="1" ht="29.25" customHeight="1" spans="1:7">
      <c r="A18" s="56" t="s">
        <v>27</v>
      </c>
      <c r="B18" s="57">
        <v>19549</v>
      </c>
      <c r="C18" s="52">
        <v>24933</v>
      </c>
      <c r="D18" s="52">
        <v>4895</v>
      </c>
      <c r="E18" s="53">
        <f t="shared" si="1"/>
        <v>29828</v>
      </c>
      <c r="F18" s="54">
        <f t="shared" si="0"/>
        <v>52.5806946646887</v>
      </c>
      <c r="G18" s="55" t="s">
        <v>28</v>
      </c>
    </row>
    <row r="19" s="35" customFormat="1" ht="29.25" customHeight="1" spans="1:7">
      <c r="A19" s="56" t="s">
        <v>29</v>
      </c>
      <c r="B19" s="57">
        <v>3840</v>
      </c>
      <c r="C19" s="52">
        <v>4500</v>
      </c>
      <c r="D19" s="52">
        <v>15978</v>
      </c>
      <c r="E19" s="53">
        <f t="shared" si="1"/>
        <v>20478</v>
      </c>
      <c r="F19" s="54">
        <f t="shared" si="0"/>
        <v>433.28125</v>
      </c>
      <c r="G19" s="55" t="s">
        <v>28</v>
      </c>
    </row>
    <row r="20" s="35" customFormat="1" ht="29.25" customHeight="1" spans="1:7">
      <c r="A20" s="56" t="s">
        <v>30</v>
      </c>
      <c r="B20" s="57">
        <v>2528</v>
      </c>
      <c r="C20" s="52">
        <v>1484</v>
      </c>
      <c r="D20" s="52">
        <v>2003</v>
      </c>
      <c r="E20" s="53">
        <f t="shared" si="1"/>
        <v>3487</v>
      </c>
      <c r="F20" s="54">
        <f t="shared" si="0"/>
        <v>37.9351265822785</v>
      </c>
      <c r="G20" s="55"/>
    </row>
    <row r="21" s="35" customFormat="1" ht="29.25" customHeight="1" spans="1:7">
      <c r="A21" s="56" t="s">
        <v>31</v>
      </c>
      <c r="B21" s="57">
        <v>180</v>
      </c>
      <c r="C21" s="52">
        <v>134</v>
      </c>
      <c r="D21" s="52">
        <v>17</v>
      </c>
      <c r="E21" s="53">
        <f t="shared" si="1"/>
        <v>151</v>
      </c>
      <c r="F21" s="54">
        <f t="shared" si="0"/>
        <v>-16.1111111111111</v>
      </c>
      <c r="G21" s="58"/>
    </row>
    <row r="22" s="35" customFormat="1" ht="29.25" customHeight="1" spans="1:7">
      <c r="A22" s="56" t="s">
        <v>32</v>
      </c>
      <c r="B22" s="57">
        <v>11873</v>
      </c>
      <c r="C22" s="52">
        <v>10593</v>
      </c>
      <c r="D22" s="52">
        <v>-1338</v>
      </c>
      <c r="E22" s="53">
        <f t="shared" si="1"/>
        <v>9255</v>
      </c>
      <c r="F22" s="54">
        <f t="shared" si="0"/>
        <v>-22.050029478649</v>
      </c>
      <c r="G22" s="55" t="s">
        <v>23</v>
      </c>
    </row>
    <row r="23" s="35" customFormat="1" ht="29.25" customHeight="1" spans="1:7">
      <c r="A23" s="56" t="s">
        <v>33</v>
      </c>
      <c r="B23" s="57">
        <v>8727</v>
      </c>
      <c r="C23" s="52">
        <v>9353</v>
      </c>
      <c r="D23" s="52">
        <v>11211</v>
      </c>
      <c r="E23" s="53">
        <f t="shared" si="1"/>
        <v>20564</v>
      </c>
      <c r="F23" s="54">
        <f t="shared" si="0"/>
        <v>135.636530308239</v>
      </c>
      <c r="G23" s="55" t="s">
        <v>28</v>
      </c>
    </row>
    <row r="24" s="35" customFormat="1" ht="29.25" customHeight="1" spans="1:7">
      <c r="A24" s="56" t="s">
        <v>34</v>
      </c>
      <c r="B24" s="57">
        <v>190</v>
      </c>
      <c r="C24" s="52">
        <v>3300</v>
      </c>
      <c r="D24" s="52">
        <v>3498</v>
      </c>
      <c r="E24" s="53">
        <f t="shared" si="1"/>
        <v>6798</v>
      </c>
      <c r="F24" s="54">
        <f t="shared" si="0"/>
        <v>3477.8947368421</v>
      </c>
      <c r="G24" s="55" t="s">
        <v>28</v>
      </c>
    </row>
    <row r="25" s="35" customFormat="1" ht="29.25" customHeight="1" spans="1:7">
      <c r="A25" s="59" t="s">
        <v>35</v>
      </c>
      <c r="B25" s="57">
        <v>4561</v>
      </c>
      <c r="C25" s="52">
        <v>3185</v>
      </c>
      <c r="D25" s="52">
        <v>4637</v>
      </c>
      <c r="E25" s="53">
        <f t="shared" si="1"/>
        <v>7822</v>
      </c>
      <c r="F25" s="54">
        <f t="shared" si="0"/>
        <v>71.497478623109</v>
      </c>
      <c r="G25" s="55" t="s">
        <v>36</v>
      </c>
    </row>
    <row r="26" s="35" customFormat="1" ht="29.25" customHeight="1" spans="1:7">
      <c r="A26" s="56" t="s">
        <v>37</v>
      </c>
      <c r="B26" s="57">
        <v>684</v>
      </c>
      <c r="C26" s="52">
        <v>617</v>
      </c>
      <c r="D26" s="52">
        <v>-8</v>
      </c>
      <c r="E26" s="53">
        <f t="shared" si="1"/>
        <v>609</v>
      </c>
      <c r="F26" s="54">
        <f t="shared" si="0"/>
        <v>-10.9649122807018</v>
      </c>
      <c r="G26" s="58"/>
    </row>
    <row r="27" s="35" customFormat="1" ht="29.25" customHeight="1" spans="1:7">
      <c r="A27" s="56" t="s">
        <v>38</v>
      </c>
      <c r="B27" s="57"/>
      <c r="C27" s="52">
        <v>7500</v>
      </c>
      <c r="D27" s="52">
        <v>-7500</v>
      </c>
      <c r="E27" s="53">
        <f t="shared" si="1"/>
        <v>0</v>
      </c>
      <c r="F27" s="54"/>
      <c r="G27" s="55" t="s">
        <v>39</v>
      </c>
    </row>
    <row r="28" s="35" customFormat="1" ht="29.25" customHeight="1" spans="1:7">
      <c r="A28" s="56" t="s">
        <v>40</v>
      </c>
      <c r="B28" s="57">
        <v>12745</v>
      </c>
      <c r="C28" s="52">
        <v>15430</v>
      </c>
      <c r="D28" s="52">
        <v>-1677</v>
      </c>
      <c r="E28" s="53">
        <f t="shared" si="1"/>
        <v>13753</v>
      </c>
      <c r="F28" s="54">
        <f>(E28-B28)/B28*100</f>
        <v>7.90898391526089</v>
      </c>
      <c r="G28" s="55"/>
    </row>
    <row r="29" s="35" customFormat="1" ht="29.25" customHeight="1" spans="1:7">
      <c r="A29" s="11" t="s">
        <v>41</v>
      </c>
      <c r="B29" s="14">
        <v>59</v>
      </c>
      <c r="C29" s="52">
        <v>70</v>
      </c>
      <c r="D29" s="52">
        <v>-34</v>
      </c>
      <c r="E29" s="53">
        <f t="shared" si="1"/>
        <v>36</v>
      </c>
      <c r="F29" s="54">
        <f>(E29-B29)/B29*100</f>
        <v>-38.9830508474576</v>
      </c>
      <c r="G29" s="55"/>
    </row>
    <row r="30" s="36" customFormat="1" ht="24.95" customHeight="1" spans="1:7">
      <c r="A30" s="60" t="s">
        <v>42</v>
      </c>
      <c r="B30" s="61">
        <f>SUM(B31:B35)</f>
        <v>90755</v>
      </c>
      <c r="C30" s="61">
        <f>SUM(C31:C35)</f>
        <v>44124</v>
      </c>
      <c r="D30" s="61">
        <f>SUM(D31:D35)</f>
        <v>6105</v>
      </c>
      <c r="E30" s="61">
        <f>SUM(E31:E35)</f>
        <v>50229</v>
      </c>
      <c r="F30" s="61"/>
      <c r="G30" s="61"/>
    </row>
    <row r="31" s="36" customFormat="1" ht="24.95" customHeight="1" spans="1:7">
      <c r="A31" s="62" t="s">
        <v>43</v>
      </c>
      <c r="B31" s="63">
        <v>40666</v>
      </c>
      <c r="C31" s="63">
        <v>43214</v>
      </c>
      <c r="D31" s="49"/>
      <c r="E31" s="53">
        <f t="shared" ref="E31:E35" si="2">C31+D31</f>
        <v>43214</v>
      </c>
      <c r="F31" s="61"/>
      <c r="G31" s="61"/>
    </row>
    <row r="32" s="36" customFormat="1" ht="24.95" customHeight="1" spans="1:7">
      <c r="A32" s="62" t="s">
        <v>44</v>
      </c>
      <c r="B32" s="63">
        <v>755</v>
      </c>
      <c r="C32" s="63">
        <v>910</v>
      </c>
      <c r="D32" s="49"/>
      <c r="E32" s="53">
        <f t="shared" si="2"/>
        <v>910</v>
      </c>
      <c r="F32" s="61"/>
      <c r="G32" s="61"/>
    </row>
    <row r="33" s="36" customFormat="1" ht="24.95" customHeight="1" spans="1:7">
      <c r="A33" s="62" t="s">
        <v>45</v>
      </c>
      <c r="B33" s="63">
        <v>31985</v>
      </c>
      <c r="C33" s="63"/>
      <c r="D33" s="49"/>
      <c r="E33" s="53"/>
      <c r="F33" s="61"/>
      <c r="G33" s="61"/>
    </row>
    <row r="34" s="36" customFormat="1" ht="24.95" customHeight="1" spans="1:7">
      <c r="A34" s="62" t="s">
        <v>46</v>
      </c>
      <c r="B34" s="63">
        <v>3000</v>
      </c>
      <c r="C34" s="63"/>
      <c r="D34" s="52">
        <v>6105</v>
      </c>
      <c r="E34" s="53">
        <f t="shared" si="2"/>
        <v>6105</v>
      </c>
      <c r="F34" s="61"/>
      <c r="G34" s="55"/>
    </row>
    <row r="35" s="36" customFormat="1" ht="24.95" customHeight="1" spans="1:7">
      <c r="A35" s="62" t="s">
        <v>47</v>
      </c>
      <c r="B35" s="63">
        <v>14349</v>
      </c>
      <c r="C35" s="63"/>
      <c r="D35" s="49"/>
      <c r="E35" s="53"/>
      <c r="F35" s="61"/>
      <c r="G35" s="61"/>
    </row>
    <row r="36" s="36" customFormat="1" ht="24.95" customHeight="1" spans="1:7">
      <c r="A36" s="61" t="s">
        <v>48</v>
      </c>
      <c r="B36" s="61">
        <f>B6+B30</f>
        <v>720491</v>
      </c>
      <c r="C36" s="61">
        <f>C6+C30</f>
        <v>631824</v>
      </c>
      <c r="D36" s="61">
        <f>D6+D30</f>
        <v>74905</v>
      </c>
      <c r="E36" s="61">
        <f>E6+E30</f>
        <v>706729</v>
      </c>
      <c r="F36" s="61"/>
      <c r="G36" s="61"/>
    </row>
    <row r="37" s="34" customFormat="1" ht="24.95" customHeight="1"/>
    <row r="38" s="34" customFormat="1" ht="24.95" customHeight="1"/>
    <row r="39" s="34" customFormat="1" ht="24.95" customHeight="1"/>
    <row r="40" s="34" customFormat="1" ht="24.95" customHeight="1"/>
    <row r="41" s="34" customFormat="1" ht="24.95" customHeight="1"/>
    <row r="42" s="34" customFormat="1" ht="24.95" customHeight="1"/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4861111111111" right="0.554861111111111" top="1" bottom="1" header="0.511805555555556" footer="0.511805555555556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workbookViewId="0">
      <selection activeCell="F4" sqref="F4"/>
    </sheetView>
  </sheetViews>
  <sheetFormatPr defaultColWidth="9" defaultRowHeight="14.25" outlineLevelCol="6"/>
  <cols>
    <col min="1" max="1" width="33.0833333333333" style="25" customWidth="1"/>
    <col min="2" max="5" width="8.25" style="25" customWidth="1"/>
    <col min="6" max="6" width="11.125" style="24" customWidth="1"/>
    <col min="7" max="7" width="12.375" style="25" customWidth="1"/>
    <col min="8" max="16384" width="9" style="25"/>
  </cols>
  <sheetData>
    <row r="1" s="24" customFormat="1" ht="30" customHeight="1" spans="1:5">
      <c r="A1" s="4" t="s">
        <v>49</v>
      </c>
      <c r="B1" s="26"/>
      <c r="C1" s="26"/>
      <c r="D1" s="26"/>
      <c r="E1" s="26"/>
    </row>
    <row r="2" s="25" customFormat="1" ht="36.75" customHeight="1" spans="1:7">
      <c r="A2" s="5" t="s">
        <v>50</v>
      </c>
      <c r="B2" s="5"/>
      <c r="C2" s="5"/>
      <c r="D2" s="5"/>
      <c r="E2" s="5"/>
      <c r="F2" s="5"/>
      <c r="G2" s="5"/>
    </row>
    <row r="3" s="25" customFormat="1" ht="24" customHeight="1" spans="1:7">
      <c r="A3" s="26"/>
      <c r="B3" s="26"/>
      <c r="C3" s="27"/>
      <c r="D3" s="27"/>
      <c r="E3" s="27"/>
      <c r="F3" s="27"/>
      <c r="G3" s="28" t="s">
        <v>2</v>
      </c>
    </row>
    <row r="4" s="25" customFormat="1" ht="44.25" customHeight="1" spans="1:7">
      <c r="A4" s="8" t="s">
        <v>3</v>
      </c>
      <c r="B4" s="9" t="s">
        <v>51</v>
      </c>
      <c r="C4" s="9" t="s">
        <v>52</v>
      </c>
      <c r="D4" s="9" t="s">
        <v>6</v>
      </c>
      <c r="E4" s="29" t="s">
        <v>7</v>
      </c>
      <c r="F4" s="10" t="s">
        <v>8</v>
      </c>
      <c r="G4" s="10" t="s">
        <v>9</v>
      </c>
    </row>
    <row r="5" s="25" customFormat="1" ht="31" customHeight="1" spans="1:7">
      <c r="A5" s="11" t="s">
        <v>53</v>
      </c>
      <c r="B5" s="8">
        <f>SUM(B6:B10)</f>
        <v>325281</v>
      </c>
      <c r="C5" s="8">
        <f>SUM(C6:C10)</f>
        <v>491283</v>
      </c>
      <c r="D5" s="8">
        <f>SUM(D6:D10)</f>
        <v>-10000</v>
      </c>
      <c r="E5" s="8">
        <f>SUM(E6:E10)</f>
        <v>481283</v>
      </c>
      <c r="F5" s="12">
        <f t="shared" ref="F5:F11" si="0">(E5/B5-1)*100</f>
        <v>47.959149166413</v>
      </c>
      <c r="G5" s="30"/>
    </row>
    <row r="6" s="25" customFormat="1" ht="31" customHeight="1" spans="1:7">
      <c r="A6" s="19" t="s">
        <v>54</v>
      </c>
      <c r="B6" s="14">
        <v>200001</v>
      </c>
      <c r="C6" s="14">
        <f>367000-975+1340+1107+400</f>
        <v>368872</v>
      </c>
      <c r="D6" s="14">
        <v>100000</v>
      </c>
      <c r="E6" s="14">
        <f t="shared" ref="E6:E11" si="1">C6+D6</f>
        <v>468872</v>
      </c>
      <c r="F6" s="15">
        <f t="shared" si="0"/>
        <v>134.434827825861</v>
      </c>
      <c r="G6" s="30"/>
    </row>
    <row r="7" s="25" customFormat="1" ht="31" customHeight="1" spans="1:7">
      <c r="A7" s="19" t="s">
        <v>55</v>
      </c>
      <c r="B7" s="14">
        <v>325</v>
      </c>
      <c r="C7" s="14">
        <v>305</v>
      </c>
      <c r="D7" s="14"/>
      <c r="E7" s="14">
        <f t="shared" si="1"/>
        <v>305</v>
      </c>
      <c r="F7" s="15">
        <f t="shared" si="0"/>
        <v>-6.15384615384615</v>
      </c>
      <c r="G7" s="30"/>
    </row>
    <row r="8" s="25" customFormat="1" ht="31" customHeight="1" spans="1:7">
      <c r="A8" s="19" t="s">
        <v>56</v>
      </c>
      <c r="B8" s="14">
        <v>843</v>
      </c>
      <c r="C8" s="14">
        <v>1100</v>
      </c>
      <c r="D8" s="14"/>
      <c r="E8" s="14">
        <f t="shared" si="1"/>
        <v>1100</v>
      </c>
      <c r="F8" s="15">
        <f t="shared" si="0"/>
        <v>30.4863582443654</v>
      </c>
      <c r="G8" s="30"/>
    </row>
    <row r="9" s="25" customFormat="1" ht="31" customHeight="1" spans="1:7">
      <c r="A9" s="19" t="s">
        <v>57</v>
      </c>
      <c r="B9" s="14">
        <v>1194</v>
      </c>
      <c r="C9" s="14">
        <v>730</v>
      </c>
      <c r="D9" s="14"/>
      <c r="E9" s="14">
        <f t="shared" si="1"/>
        <v>730</v>
      </c>
      <c r="F9" s="15">
        <f t="shared" si="0"/>
        <v>-38.8609715242881</v>
      </c>
      <c r="G9" s="30"/>
    </row>
    <row r="10" s="25" customFormat="1" ht="31" customHeight="1" spans="1:7">
      <c r="A10" s="19" t="s">
        <v>58</v>
      </c>
      <c r="B10" s="14">
        <v>122918</v>
      </c>
      <c r="C10" s="14">
        <v>120276</v>
      </c>
      <c r="D10" s="14">
        <v>-110000</v>
      </c>
      <c r="E10" s="14">
        <f t="shared" si="1"/>
        <v>10276</v>
      </c>
      <c r="F10" s="15">
        <f t="shared" si="0"/>
        <v>-91.6399550920126</v>
      </c>
      <c r="G10" s="30"/>
    </row>
    <row r="11" s="25" customFormat="1" ht="31" customHeight="1" spans="1:7">
      <c r="A11" s="19" t="s">
        <v>59</v>
      </c>
      <c r="B11" s="14">
        <v>122470</v>
      </c>
      <c r="C11" s="14">
        <v>120000</v>
      </c>
      <c r="D11" s="14">
        <v>-110000</v>
      </c>
      <c r="E11" s="14">
        <f t="shared" si="1"/>
        <v>10000</v>
      </c>
      <c r="F11" s="15">
        <f t="shared" si="0"/>
        <v>-91.834735037152</v>
      </c>
      <c r="G11" s="31" t="s">
        <v>60</v>
      </c>
    </row>
    <row r="12" s="25" customFormat="1" ht="31" customHeight="1" spans="1:7">
      <c r="A12" s="19" t="s">
        <v>61</v>
      </c>
      <c r="B12" s="8">
        <f>SUM(B13:B16)</f>
        <v>11178</v>
      </c>
      <c r="C12" s="8">
        <f>SUM(C13:C16)</f>
        <v>19364</v>
      </c>
      <c r="D12" s="8">
        <f>SUM(D13:D16)</f>
        <v>124545</v>
      </c>
      <c r="E12" s="8">
        <f>SUM(E13:E16)</f>
        <v>143909</v>
      </c>
      <c r="F12" s="12"/>
      <c r="G12" s="30"/>
    </row>
    <row r="13" s="25" customFormat="1" ht="31" customHeight="1" spans="1:7">
      <c r="A13" s="19" t="s">
        <v>62</v>
      </c>
      <c r="B13" s="14">
        <v>2759</v>
      </c>
      <c r="C13" s="14">
        <v>2148</v>
      </c>
      <c r="D13" s="14">
        <f>467</f>
        <v>467</v>
      </c>
      <c r="E13" s="14">
        <f t="shared" ref="E13:E16" si="2">C13+D13</f>
        <v>2615</v>
      </c>
      <c r="F13" s="12"/>
      <c r="G13" s="30"/>
    </row>
    <row r="14" s="25" customFormat="1" ht="31" customHeight="1" spans="1:7">
      <c r="A14" s="19" t="s">
        <v>63</v>
      </c>
      <c r="B14" s="32"/>
      <c r="C14" s="14"/>
      <c r="D14" s="14"/>
      <c r="E14" s="14">
        <f t="shared" si="2"/>
        <v>0</v>
      </c>
      <c r="F14" s="33"/>
      <c r="G14" s="30"/>
    </row>
    <row r="15" s="25" customFormat="1" ht="31" customHeight="1" spans="1:7">
      <c r="A15" s="19" t="s">
        <v>64</v>
      </c>
      <c r="B15" s="14"/>
      <c r="C15" s="14">
        <v>12000</v>
      </c>
      <c r="D15" s="14">
        <f>101600+22478</f>
        <v>124078</v>
      </c>
      <c r="E15" s="14">
        <f t="shared" si="2"/>
        <v>136078</v>
      </c>
      <c r="F15" s="12"/>
      <c r="G15" s="31" t="s">
        <v>65</v>
      </c>
    </row>
    <row r="16" s="25" customFormat="1" ht="31" customHeight="1" spans="1:7">
      <c r="A16" s="19" t="s">
        <v>66</v>
      </c>
      <c r="B16" s="14">
        <v>8419</v>
      </c>
      <c r="C16" s="14">
        <v>5216</v>
      </c>
      <c r="D16" s="14"/>
      <c r="E16" s="14">
        <f t="shared" si="2"/>
        <v>5216</v>
      </c>
      <c r="F16" s="12"/>
      <c r="G16" s="30"/>
    </row>
    <row r="17" s="25" customFormat="1" ht="30" customHeight="1" spans="1:7">
      <c r="A17" s="9" t="s">
        <v>67</v>
      </c>
      <c r="B17" s="9">
        <f>B5+B12</f>
        <v>336459</v>
      </c>
      <c r="C17" s="9">
        <f>C5+C12</f>
        <v>510647</v>
      </c>
      <c r="D17" s="9">
        <f>D5+D12</f>
        <v>114545</v>
      </c>
      <c r="E17" s="9">
        <f>E5+E12</f>
        <v>625192</v>
      </c>
      <c r="F17" s="33"/>
      <c r="G17" s="30"/>
    </row>
    <row r="18" s="25" customFormat="1" ht="36" hidden="1" customHeight="1" spans="1:6">
      <c r="A18" s="21" t="s">
        <v>68</v>
      </c>
      <c r="B18" s="21"/>
      <c r="C18" s="21"/>
      <c r="D18" s="21"/>
      <c r="E18" s="21"/>
      <c r="F18" s="22"/>
    </row>
  </sheetData>
  <mergeCells count="3">
    <mergeCell ref="A2:G2"/>
    <mergeCell ref="C3:F3"/>
    <mergeCell ref="A18:F18"/>
  </mergeCells>
  <printOptions horizontalCentered="1"/>
  <pageMargins left="0.554166666666667" right="0.554166666666667" top="1" bottom="1" header="0.511805555555556" footer="0.511805555555556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tabSelected="1" workbookViewId="0">
      <selection activeCell="E12" sqref="E12"/>
    </sheetView>
  </sheetViews>
  <sheetFormatPr defaultColWidth="9" defaultRowHeight="13.5" outlineLevelCol="6"/>
  <cols>
    <col min="1" max="1" width="30.75" style="2" customWidth="1"/>
    <col min="2" max="3" width="9.75" style="1" customWidth="1"/>
    <col min="4" max="4" width="9" style="1" customWidth="1"/>
    <col min="5" max="5" width="9.75" style="1" customWidth="1"/>
    <col min="6" max="6" width="10.5" style="3" customWidth="1"/>
    <col min="7" max="7" width="22.75" style="2" customWidth="1"/>
    <col min="8" max="16379" width="9" style="2"/>
  </cols>
  <sheetData>
    <row r="1" s="1" customFormat="1" ht="24" customHeight="1" spans="1:6">
      <c r="A1" s="4" t="s">
        <v>69</v>
      </c>
      <c r="F1" s="3"/>
    </row>
    <row r="2" s="2" customFormat="1" ht="27" customHeight="1" spans="1:7">
      <c r="A2" s="5" t="s">
        <v>70</v>
      </c>
      <c r="B2" s="5"/>
      <c r="C2" s="5"/>
      <c r="D2" s="5"/>
      <c r="E2" s="5"/>
      <c r="F2" s="5"/>
      <c r="G2" s="5"/>
    </row>
    <row r="3" s="2" customFormat="1" ht="21" customHeight="1" spans="2:7">
      <c r="B3" s="1"/>
      <c r="C3" s="1"/>
      <c r="D3" s="1"/>
      <c r="E3" s="1"/>
      <c r="F3" s="6"/>
      <c r="G3" s="7" t="s">
        <v>2</v>
      </c>
    </row>
    <row r="4" s="2" customFormat="1" ht="43" customHeight="1" spans="1:7">
      <c r="A4" s="8" t="s">
        <v>3</v>
      </c>
      <c r="B4" s="9" t="s">
        <v>71</v>
      </c>
      <c r="C4" s="9" t="s">
        <v>72</v>
      </c>
      <c r="D4" s="9" t="s">
        <v>6</v>
      </c>
      <c r="E4" s="9" t="s">
        <v>73</v>
      </c>
      <c r="F4" s="10" t="s">
        <v>8</v>
      </c>
      <c r="G4" s="9" t="s">
        <v>9</v>
      </c>
    </row>
    <row r="5" s="2" customFormat="1" ht="33" customHeight="1" spans="1:7">
      <c r="A5" s="11" t="s">
        <v>10</v>
      </c>
      <c r="B5" s="8">
        <f>SUM(B6:B13)</f>
        <v>168738</v>
      </c>
      <c r="C5" s="8">
        <f>SUM(C6:C13)</f>
        <v>350247</v>
      </c>
      <c r="D5" s="8">
        <f>SUM(D6:D13)</f>
        <v>60953</v>
      </c>
      <c r="E5" s="8">
        <f>SUM(E6:E13)</f>
        <v>411200</v>
      </c>
      <c r="F5" s="12">
        <f t="shared" ref="F5:F11" si="0">(E5-B5)/B5*100</f>
        <v>143.691403240527</v>
      </c>
      <c r="G5" s="13"/>
    </row>
    <row r="6" s="2" customFormat="1" ht="33" customHeight="1" spans="1:7">
      <c r="A6" s="11" t="s">
        <v>74</v>
      </c>
      <c r="B6" s="14">
        <v>16</v>
      </c>
      <c r="C6" s="14">
        <v>12</v>
      </c>
      <c r="D6" s="14">
        <v>0</v>
      </c>
      <c r="E6" s="14">
        <f t="shared" ref="E6:E13" si="1">C6+D6</f>
        <v>12</v>
      </c>
      <c r="F6" s="15">
        <f t="shared" si="0"/>
        <v>-25</v>
      </c>
      <c r="G6" s="13"/>
    </row>
    <row r="7" s="2" customFormat="1" ht="33" customHeight="1" spans="1:7">
      <c r="A7" s="11" t="s">
        <v>75</v>
      </c>
      <c r="B7" s="14">
        <v>298</v>
      </c>
      <c r="C7" s="14">
        <v>380</v>
      </c>
      <c r="D7" s="14">
        <v>12</v>
      </c>
      <c r="E7" s="14">
        <f t="shared" si="1"/>
        <v>392</v>
      </c>
      <c r="F7" s="15">
        <f t="shared" si="0"/>
        <v>31.5436241610738</v>
      </c>
      <c r="G7" s="13"/>
    </row>
    <row r="8" s="2" customFormat="1" ht="33" customHeight="1" spans="1:7">
      <c r="A8" s="16" t="s">
        <v>76</v>
      </c>
      <c r="B8" s="14">
        <v>126145</v>
      </c>
      <c r="C8" s="14">
        <v>263280</v>
      </c>
      <c r="D8" s="14">
        <v>8640</v>
      </c>
      <c r="E8" s="14">
        <f t="shared" si="1"/>
        <v>271920</v>
      </c>
      <c r="F8" s="15">
        <f t="shared" si="0"/>
        <v>115.561457053391</v>
      </c>
      <c r="G8" s="17" t="s">
        <v>77</v>
      </c>
    </row>
    <row r="9" s="2" customFormat="1" ht="33" customHeight="1" spans="1:7">
      <c r="A9" s="18" t="s">
        <v>78</v>
      </c>
      <c r="B9" s="14">
        <v>5</v>
      </c>
      <c r="C9" s="14">
        <v>10</v>
      </c>
      <c r="D9" s="14">
        <v>0</v>
      </c>
      <c r="E9" s="14">
        <f t="shared" si="1"/>
        <v>10</v>
      </c>
      <c r="F9" s="15">
        <f t="shared" si="0"/>
        <v>100</v>
      </c>
      <c r="G9" s="13"/>
    </row>
    <row r="10" s="2" customFormat="1" ht="33" customHeight="1" spans="1:7">
      <c r="A10" s="16" t="s">
        <v>79</v>
      </c>
      <c r="B10" s="14">
        <v>37499</v>
      </c>
      <c r="C10" s="14">
        <v>80765</v>
      </c>
      <c r="D10" s="14">
        <v>30305</v>
      </c>
      <c r="E10" s="14">
        <f t="shared" si="1"/>
        <v>111070</v>
      </c>
      <c r="F10" s="15">
        <f t="shared" si="0"/>
        <v>196.194565188405</v>
      </c>
      <c r="G10" s="17" t="s">
        <v>80</v>
      </c>
    </row>
    <row r="11" s="2" customFormat="1" ht="33" customHeight="1" spans="1:7">
      <c r="A11" s="16" t="s">
        <v>81</v>
      </c>
      <c r="B11" s="14">
        <v>4775</v>
      </c>
      <c r="C11" s="14">
        <v>5700</v>
      </c>
      <c r="D11" s="14">
        <v>-507</v>
      </c>
      <c r="E11" s="14">
        <f t="shared" si="1"/>
        <v>5193</v>
      </c>
      <c r="F11" s="15">
        <f t="shared" si="0"/>
        <v>8.75392670157068</v>
      </c>
      <c r="G11" s="13"/>
    </row>
    <row r="12" s="2" customFormat="1" ht="33" customHeight="1" spans="1:7">
      <c r="A12" s="16" t="s">
        <v>82</v>
      </c>
      <c r="B12" s="14">
        <v>0</v>
      </c>
      <c r="C12" s="14">
        <v>100</v>
      </c>
      <c r="D12" s="14">
        <v>25</v>
      </c>
      <c r="E12" s="14">
        <f t="shared" si="1"/>
        <v>125</v>
      </c>
      <c r="F12" s="15"/>
      <c r="G12" s="13"/>
    </row>
    <row r="13" s="2" customFormat="1" ht="33" customHeight="1" spans="1:7">
      <c r="A13" s="16" t="s">
        <v>83</v>
      </c>
      <c r="B13" s="14">
        <v>0</v>
      </c>
      <c r="C13" s="14">
        <v>0</v>
      </c>
      <c r="D13" s="14">
        <v>22478</v>
      </c>
      <c r="E13" s="14">
        <f t="shared" si="1"/>
        <v>22478</v>
      </c>
      <c r="F13" s="15"/>
      <c r="G13" s="13"/>
    </row>
    <row r="14" s="2" customFormat="1" ht="33" customHeight="1" spans="1:7">
      <c r="A14" s="16" t="s">
        <v>42</v>
      </c>
      <c r="B14" s="8">
        <f>SUM(B15:B17)</f>
        <v>167721</v>
      </c>
      <c r="C14" s="8">
        <f>SUM(C15:C17)</f>
        <v>160400</v>
      </c>
      <c r="D14" s="8">
        <f>SUM(D15:D17)</f>
        <v>53592</v>
      </c>
      <c r="E14" s="8">
        <f>SUM(E15:E17)</f>
        <v>213992</v>
      </c>
      <c r="F14" s="12"/>
      <c r="G14" s="13"/>
    </row>
    <row r="15" s="2" customFormat="1" ht="36" customHeight="1" spans="1:7">
      <c r="A15" s="19" t="s">
        <v>84</v>
      </c>
      <c r="B15" s="14">
        <v>162505</v>
      </c>
      <c r="C15" s="14">
        <v>160400</v>
      </c>
      <c r="D15" s="14">
        <v>53592</v>
      </c>
      <c r="E15" s="14">
        <v>213992</v>
      </c>
      <c r="F15" s="12"/>
      <c r="G15" s="20" t="s">
        <v>85</v>
      </c>
    </row>
    <row r="16" s="2" customFormat="1" ht="33" customHeight="1" spans="1:7">
      <c r="A16" s="16" t="s">
        <v>86</v>
      </c>
      <c r="B16" s="14">
        <v>5216</v>
      </c>
      <c r="C16" s="14"/>
      <c r="D16" s="14"/>
      <c r="E16" s="14">
        <v>0</v>
      </c>
      <c r="F16" s="12"/>
      <c r="G16" s="13"/>
    </row>
    <row r="17" s="2" customFormat="1" ht="33" customHeight="1" spans="1:7">
      <c r="A17" s="19" t="s">
        <v>87</v>
      </c>
      <c r="B17" s="14"/>
      <c r="C17" s="14"/>
      <c r="D17" s="14"/>
      <c r="E17" s="14">
        <v>0</v>
      </c>
      <c r="F17" s="12"/>
      <c r="G17" s="13"/>
    </row>
    <row r="18" s="2" customFormat="1" ht="33" customHeight="1" spans="1:7">
      <c r="A18" s="9" t="s">
        <v>48</v>
      </c>
      <c r="B18" s="8">
        <f>B5+B14</f>
        <v>336459</v>
      </c>
      <c r="C18" s="8">
        <f>C5+C14</f>
        <v>510647</v>
      </c>
      <c r="D18" s="8">
        <f>D5+D14</f>
        <v>114545</v>
      </c>
      <c r="E18" s="8">
        <f>E5+E14</f>
        <v>625192</v>
      </c>
      <c r="F18" s="12"/>
      <c r="G18" s="13"/>
    </row>
    <row r="19" s="2" customFormat="1" ht="39" hidden="1" customHeight="1" spans="1:6">
      <c r="A19" s="21" t="s">
        <v>68</v>
      </c>
      <c r="B19" s="21"/>
      <c r="C19" s="21"/>
      <c r="D19" s="21"/>
      <c r="E19" s="21"/>
      <c r="F19" s="21"/>
    </row>
    <row r="20" s="2" customFormat="1" ht="23.25" customHeight="1" spans="1:6">
      <c r="A20" s="22"/>
      <c r="B20" s="23"/>
      <c r="C20" s="23"/>
      <c r="D20" s="23"/>
      <c r="E20" s="23"/>
      <c r="F20" s="23"/>
    </row>
    <row r="21" s="2" customFormat="1" ht="18.75" customHeight="1" spans="1:6">
      <c r="A21" s="22"/>
      <c r="B21" s="23"/>
      <c r="C21" s="23"/>
      <c r="D21" s="23"/>
      <c r="E21" s="23"/>
      <c r="F21" s="23"/>
    </row>
  </sheetData>
  <mergeCells count="4">
    <mergeCell ref="A2:G2"/>
    <mergeCell ref="A19:F19"/>
    <mergeCell ref="A20:F20"/>
    <mergeCell ref="A21:F21"/>
  </mergeCells>
  <printOptions horizontalCentered="1"/>
  <pageMargins left="0.554166666666667" right="0.554166666666667" top="1" bottom="1" header="0.511805555555556" footer="0.51180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附表一</vt:lpstr>
      <vt:lpstr>附表二</vt:lpstr>
      <vt:lpstr>附表三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dcterms:created xsi:type="dcterms:W3CDTF">2020-12-03T02:06:00Z</dcterms:created>
  <dcterms:modified xsi:type="dcterms:W3CDTF">2020-12-08T06:34:49Z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