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1385" activeTab="2"/>
  </bookViews>
  <sheets>
    <sheet name="国资经营预算收入" sheetId="1" r:id="rId1"/>
    <sheet name="国资经营预算支出" sheetId="2" r:id="rId2"/>
    <sheet name="本级国资经营预算支出 " sheetId="3" r:id="rId3"/>
  </sheets>
  <calcPr calcId="144525"/>
</workbook>
</file>

<file path=xl/sharedStrings.xml><?xml version="1.0" encoding="utf-8"?>
<sst xmlns="http://schemas.openxmlformats.org/spreadsheetml/2006/main" count="33">
  <si>
    <t>缙云县2019年国有资本经营收入决算表</t>
  </si>
  <si>
    <t>单位：万元</t>
  </si>
  <si>
    <t>项 目</t>
  </si>
  <si>
    <t>2019年预算数</t>
  </si>
  <si>
    <t xml:space="preserve"> 2019年调整后预算数</t>
  </si>
  <si>
    <t xml:space="preserve"> 2019年决算数</t>
  </si>
  <si>
    <t>为调整后预算%</t>
  </si>
  <si>
    <t xml:space="preserve"> 2017年决算数</t>
  </si>
  <si>
    <t>比上年
+、-%</t>
  </si>
  <si>
    <t>一、国有资本经营收入</t>
  </si>
  <si>
    <t>（一）利润收入</t>
  </si>
  <si>
    <t xml:space="preserve">    电力企业利润收入</t>
  </si>
  <si>
    <t xml:space="preserve">    其他国有资本经营预算企业利润收入</t>
  </si>
  <si>
    <t>（二）股利、股息收入</t>
  </si>
  <si>
    <t>（三）产权转让收入</t>
  </si>
  <si>
    <t xml:space="preserve">      其他国有资本经营预算企业产权转让收入</t>
  </si>
  <si>
    <t>（四）清算收入</t>
  </si>
  <si>
    <t>（五）其他国有资本经营收入</t>
  </si>
  <si>
    <t>二、使用结转资金</t>
  </si>
  <si>
    <t>本 年 收 入 合 计</t>
  </si>
  <si>
    <t>缙云县2019年国有资本经营支出决算表</t>
  </si>
  <si>
    <r>
      <rPr>
        <sz val="10"/>
        <rFont val="宋体"/>
        <charset val="134"/>
      </rPr>
      <t>科</t>
    </r>
    <r>
      <rPr>
        <sz val="10"/>
        <rFont val="Times New Roman"/>
        <charset val="0"/>
      </rPr>
      <t xml:space="preserve">       </t>
    </r>
    <r>
      <rPr>
        <sz val="10"/>
        <rFont val="宋体"/>
        <charset val="134"/>
      </rPr>
      <t>目</t>
    </r>
  </si>
  <si>
    <t>一、本级支出</t>
  </si>
  <si>
    <t>（一）解决历史遗留问题及改革成本支出</t>
  </si>
  <si>
    <t>（二）国有企业资本金注入</t>
  </si>
  <si>
    <t>　　　公益性设施投资支出</t>
  </si>
  <si>
    <t>（三）国有企业政策性补贴</t>
  </si>
  <si>
    <t>　　　国有企业政策性补贴</t>
  </si>
  <si>
    <t>（四）金融国有资本经营预算支出</t>
  </si>
  <si>
    <t>（五）其他国有资本经营预算支出</t>
  </si>
  <si>
    <t>二、结转下年使用</t>
  </si>
  <si>
    <t>本 年 支 出 合 计</t>
  </si>
  <si>
    <t>缙云县2019年本级国有资本经营支出决算表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</si>
</sst>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_);[Red]\(0.0\)"/>
    <numFmt numFmtId="178" formatCode="0.0_ "/>
  </numFmts>
  <fonts count="34">
    <font>
      <sz val="12"/>
      <name val="宋体"/>
      <charset val="134"/>
    </font>
    <font>
      <sz val="12"/>
      <name val="Times New Roman"/>
      <charset val="0"/>
    </font>
    <font>
      <sz val="14"/>
      <name val="宋体"/>
      <charset val="134"/>
    </font>
    <font>
      <b/>
      <sz val="18"/>
      <name val="宋体"/>
      <charset val="134"/>
    </font>
    <font>
      <b/>
      <sz val="16"/>
      <name val="Times New Roman"/>
      <charset val="0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10"/>
      <name val="Arial"/>
      <charset val="0"/>
    </font>
    <font>
      <b/>
      <sz val="2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14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9" borderId="9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9" fillId="17" borderId="8" applyNumberFormat="0" applyAlignment="0" applyProtection="0">
      <alignment vertical="center"/>
    </xf>
    <xf numFmtId="0" fontId="24" fillId="17" borderId="4" applyNumberFormat="0" applyAlignment="0" applyProtection="0">
      <alignment vertical="center"/>
    </xf>
    <xf numFmtId="0" fontId="18" fillId="9" borderId="2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2" fillId="0" borderId="0"/>
    <xf numFmtId="0" fontId="32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0" xfId="0" applyNumberFormat="1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7" fillId="0" borderId="1" xfId="11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vertical="center"/>
    </xf>
    <xf numFmtId="0" fontId="2" fillId="2" borderId="0" xfId="0" applyFont="1" applyFill="1"/>
    <xf numFmtId="178" fontId="6" fillId="0" borderId="1" xfId="0" applyNumberFormat="1" applyFont="1" applyBorder="1" applyAlignment="1">
      <alignment horizontal="center" vertical="center"/>
    </xf>
    <xf numFmtId="178" fontId="6" fillId="0" borderId="1" xfId="1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76" fontId="7" fillId="2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"/>
  <sheetViews>
    <sheetView workbookViewId="0">
      <selection activeCell="I8" sqref="I8"/>
    </sheetView>
  </sheetViews>
  <sheetFormatPr defaultColWidth="9" defaultRowHeight="12.75" outlineLevelCol="6"/>
  <cols>
    <col min="1" max="1" width="36.375" style="21" customWidth="1"/>
    <col min="2" max="2" width="12.375" style="21" customWidth="1"/>
    <col min="3" max="3" width="17" style="22" customWidth="1"/>
    <col min="4" max="4" width="12.5" style="22" customWidth="1"/>
    <col min="5" max="5" width="11.25" style="22" customWidth="1"/>
    <col min="6" max="6" width="2.25" style="22" hidden="1" customWidth="1"/>
    <col min="7" max="7" width="10.75" style="22" customWidth="1"/>
    <col min="8" max="8" width="11.125" style="21"/>
    <col min="9" max="16384" width="9" style="21"/>
  </cols>
  <sheetData>
    <row r="1" ht="36" customHeight="1" spans="1:7">
      <c r="A1" s="4" t="s">
        <v>0</v>
      </c>
      <c r="B1" s="4"/>
      <c r="C1" s="4"/>
      <c r="D1" s="4"/>
      <c r="E1" s="4"/>
      <c r="F1" s="4"/>
      <c r="G1" s="4"/>
    </row>
    <row r="2" ht="19" customHeight="1" spans="1:7">
      <c r="A2" s="23"/>
      <c r="B2" s="23"/>
      <c r="C2" s="24"/>
      <c r="D2" s="24"/>
      <c r="E2" s="24"/>
      <c r="F2" s="24"/>
      <c r="G2" s="7" t="s">
        <v>1</v>
      </c>
    </row>
    <row r="3" s="20" customFormat="1" ht="38.25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ht="31.5" customHeight="1" spans="1:7">
      <c r="A4" s="9" t="s">
        <v>9</v>
      </c>
      <c r="B4" s="9">
        <f>B5+B8+B9+B11+B12</f>
        <v>5600</v>
      </c>
      <c r="C4" s="9">
        <f>C5+C8+C9+C11+C12</f>
        <v>100</v>
      </c>
      <c r="D4" s="9">
        <f>D5+D8+D9+D11+D12</f>
        <v>117</v>
      </c>
      <c r="E4" s="25">
        <f t="shared" ref="E4:E7" si="0">D4/C4*100</f>
        <v>117</v>
      </c>
      <c r="F4" s="26">
        <v>99.4</v>
      </c>
      <c r="G4" s="11">
        <f t="shared" ref="G4:G7" si="1">(D4-F4)/F4*100</f>
        <v>17.7062374245473</v>
      </c>
    </row>
    <row r="5" ht="31.5" customHeight="1" spans="1:7">
      <c r="A5" s="13" t="s">
        <v>10</v>
      </c>
      <c r="B5" s="8">
        <v>100</v>
      </c>
      <c r="C5" s="27">
        <v>100</v>
      </c>
      <c r="D5" s="28">
        <v>117</v>
      </c>
      <c r="E5" s="29">
        <f t="shared" si="0"/>
        <v>117</v>
      </c>
      <c r="F5" s="27">
        <v>99.4</v>
      </c>
      <c r="G5" s="16">
        <f t="shared" si="1"/>
        <v>17.7062374245473</v>
      </c>
    </row>
    <row r="6" ht="31.5" customHeight="1" spans="1:7">
      <c r="A6" s="13" t="s">
        <v>11</v>
      </c>
      <c r="B6" s="8"/>
      <c r="C6" s="27"/>
      <c r="D6" s="28"/>
      <c r="E6" s="29"/>
      <c r="F6" s="27"/>
      <c r="G6" s="16"/>
    </row>
    <row r="7" ht="31.5" customHeight="1" spans="1:7">
      <c r="A7" s="13" t="s">
        <v>12</v>
      </c>
      <c r="B7" s="8">
        <v>100</v>
      </c>
      <c r="C7" s="27">
        <v>100</v>
      </c>
      <c r="D7" s="28">
        <v>117</v>
      </c>
      <c r="E7" s="29">
        <f t="shared" si="0"/>
        <v>117</v>
      </c>
      <c r="F7" s="27">
        <v>99.4</v>
      </c>
      <c r="G7" s="16">
        <f t="shared" si="1"/>
        <v>17.7062374245473</v>
      </c>
    </row>
    <row r="8" ht="31.5" customHeight="1" spans="1:7">
      <c r="A8" s="13" t="s">
        <v>13</v>
      </c>
      <c r="B8" s="8"/>
      <c r="C8" s="27"/>
      <c r="D8" s="28"/>
      <c r="E8" s="29"/>
      <c r="F8" s="27"/>
      <c r="G8" s="16"/>
    </row>
    <row r="9" ht="31.5" customHeight="1" spans="1:7">
      <c r="A9" s="13" t="s">
        <v>14</v>
      </c>
      <c r="B9" s="8">
        <v>5500</v>
      </c>
      <c r="C9" s="27"/>
      <c r="D9" s="28">
        <v>0</v>
      </c>
      <c r="E9" s="29"/>
      <c r="F9" s="27"/>
      <c r="G9" s="16"/>
    </row>
    <row r="10" ht="31.5" customHeight="1" spans="1:7">
      <c r="A10" s="13" t="s">
        <v>15</v>
      </c>
      <c r="B10" s="8">
        <v>5500</v>
      </c>
      <c r="C10" s="27"/>
      <c r="D10" s="28">
        <v>0</v>
      </c>
      <c r="E10" s="29"/>
      <c r="F10" s="27"/>
      <c r="G10" s="16"/>
    </row>
    <row r="11" ht="31.5" customHeight="1" spans="1:7">
      <c r="A11" s="13" t="s">
        <v>16</v>
      </c>
      <c r="B11" s="8"/>
      <c r="C11" s="27"/>
      <c r="D11" s="28"/>
      <c r="E11" s="29"/>
      <c r="F11" s="30"/>
      <c r="G11" s="16"/>
    </row>
    <row r="12" ht="31.5" customHeight="1" spans="1:7">
      <c r="A12" s="13" t="s">
        <v>17</v>
      </c>
      <c r="B12" s="8"/>
      <c r="C12" s="27"/>
      <c r="D12" s="28"/>
      <c r="E12" s="29"/>
      <c r="F12" s="30"/>
      <c r="G12" s="16"/>
    </row>
    <row r="13" ht="30" customHeight="1" spans="1:7">
      <c r="A13" s="9" t="s">
        <v>18</v>
      </c>
      <c r="B13" s="9">
        <v>49.5</v>
      </c>
      <c r="C13" s="25">
        <v>231.2</v>
      </c>
      <c r="D13" s="31">
        <v>231</v>
      </c>
      <c r="E13" s="25">
        <f>D13/C13*100</f>
        <v>99.9134948096886</v>
      </c>
      <c r="F13" s="26">
        <v>333</v>
      </c>
      <c r="G13" s="11">
        <f>(D13-F13)/F13*100</f>
        <v>-30.6306306306306</v>
      </c>
    </row>
    <row r="14" ht="29.25" customHeight="1" spans="1:7">
      <c r="A14" s="8" t="s">
        <v>19</v>
      </c>
      <c r="B14" s="9">
        <f>B4+B13</f>
        <v>5649.5</v>
      </c>
      <c r="C14" s="9">
        <f>C4+C13</f>
        <v>331.2</v>
      </c>
      <c r="D14" s="9">
        <f>D4+D13</f>
        <v>348</v>
      </c>
      <c r="E14" s="25">
        <f>D14/C14*100</f>
        <v>105.072463768116</v>
      </c>
      <c r="F14" s="26">
        <v>432</v>
      </c>
      <c r="G14" s="11">
        <f>(D14-F14)/F14*100</f>
        <v>-19.4444444444444</v>
      </c>
    </row>
  </sheetData>
  <mergeCells count="1">
    <mergeCell ref="A1:G1"/>
  </mergeCells>
  <printOptions horizontalCentered="1"/>
  <pageMargins left="0.747916666666667" right="0.747916666666667" top="0.984027777777778" bottom="0.984027777777778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3"/>
  <sheetViews>
    <sheetView workbookViewId="0">
      <selection activeCell="K13" sqref="K13"/>
    </sheetView>
  </sheetViews>
  <sheetFormatPr defaultColWidth="9" defaultRowHeight="15.75" outlineLevelCol="6"/>
  <cols>
    <col min="1" max="1" width="38" style="3" customWidth="1"/>
    <col min="2" max="2" width="13.5" style="3" customWidth="1"/>
    <col min="3" max="3" width="16.75" style="3" customWidth="1"/>
    <col min="4" max="4" width="12.25" style="3" customWidth="1"/>
    <col min="5" max="5" width="13.125" style="3" hidden="1" customWidth="1"/>
    <col min="6" max="6" width="12.5" style="3" customWidth="1"/>
    <col min="7" max="7" width="11.125" style="3" customWidth="1"/>
    <col min="8" max="16384" width="9" style="3"/>
  </cols>
  <sheetData>
    <row r="1" s="3" customFormat="1" ht="30" customHeight="1" spans="1:7">
      <c r="A1" s="4" t="s">
        <v>20</v>
      </c>
      <c r="B1" s="4"/>
      <c r="C1" s="4"/>
      <c r="D1" s="4"/>
      <c r="E1" s="4"/>
      <c r="F1" s="4"/>
      <c r="G1" s="4"/>
    </row>
    <row r="2" s="1" customFormat="1" ht="20" customHeight="1" spans="1:7">
      <c r="A2" s="5"/>
      <c r="B2" s="5"/>
      <c r="C2" s="6"/>
      <c r="D2" s="6"/>
      <c r="E2" s="6"/>
      <c r="F2" s="6"/>
      <c r="G2" s="7" t="s">
        <v>1</v>
      </c>
    </row>
    <row r="3" s="2" customFormat="1" ht="34" customHeight="1" spans="1:7">
      <c r="A3" s="8" t="s">
        <v>21</v>
      </c>
      <c r="B3" s="8" t="s">
        <v>3</v>
      </c>
      <c r="C3" s="8" t="s">
        <v>4</v>
      </c>
      <c r="D3" s="8" t="s">
        <v>5</v>
      </c>
      <c r="E3" s="8" t="s">
        <v>7</v>
      </c>
      <c r="F3" s="8" t="s">
        <v>6</v>
      </c>
      <c r="G3" s="8" t="s">
        <v>8</v>
      </c>
    </row>
    <row r="4" s="2" customFormat="1" ht="28.5" customHeight="1" spans="1:7">
      <c r="A4" s="9" t="s">
        <v>22</v>
      </c>
      <c r="B4" s="9">
        <f>B5+B6+B8+B10+B11</f>
        <v>5831.2</v>
      </c>
      <c r="C4" s="9">
        <f>C5+C6+C8+C10+C11</f>
        <v>331.2</v>
      </c>
      <c r="D4" s="9">
        <f>D5+D6+D8+D10+D11</f>
        <v>230</v>
      </c>
      <c r="E4" s="10">
        <v>383</v>
      </c>
      <c r="F4" s="11">
        <f t="shared" ref="F4:F9" si="0">D4/C4*100</f>
        <v>69.4444444444444</v>
      </c>
      <c r="G4" s="12">
        <f t="shared" ref="G4:G9" si="1">(D4-E4)/E4*100</f>
        <v>-39.9477806788512</v>
      </c>
    </row>
    <row r="5" s="2" customFormat="1" ht="28.5" customHeight="1" spans="1:7">
      <c r="A5" s="13" t="s">
        <v>23</v>
      </c>
      <c r="B5" s="8"/>
      <c r="C5" s="14"/>
      <c r="D5" s="15"/>
      <c r="E5" s="10"/>
      <c r="F5" s="16"/>
      <c r="G5" s="17"/>
    </row>
    <row r="6" s="2" customFormat="1" ht="28.5" customHeight="1" spans="1:7">
      <c r="A6" s="13" t="s">
        <v>24</v>
      </c>
      <c r="B6" s="8">
        <v>5451.2</v>
      </c>
      <c r="C6" s="10"/>
      <c r="D6" s="18"/>
      <c r="E6" s="10">
        <v>214</v>
      </c>
      <c r="F6" s="16"/>
      <c r="G6" s="17">
        <f t="shared" si="1"/>
        <v>-100</v>
      </c>
    </row>
    <row r="7" s="2" customFormat="1" ht="28.5" customHeight="1" spans="1:7">
      <c r="A7" s="13" t="s">
        <v>25</v>
      </c>
      <c r="B7" s="8">
        <v>5451.2</v>
      </c>
      <c r="C7" s="10"/>
      <c r="D7" s="18"/>
      <c r="E7" s="10">
        <v>214</v>
      </c>
      <c r="F7" s="16"/>
      <c r="G7" s="17">
        <f t="shared" si="1"/>
        <v>-100</v>
      </c>
    </row>
    <row r="8" s="2" customFormat="1" ht="28.5" customHeight="1" spans="1:7">
      <c r="A8" s="13" t="s">
        <v>26</v>
      </c>
      <c r="B8" s="8">
        <v>380</v>
      </c>
      <c r="C8" s="10">
        <v>331.2</v>
      </c>
      <c r="D8" s="18">
        <f>D9</f>
        <v>230</v>
      </c>
      <c r="E8" s="10">
        <v>99</v>
      </c>
      <c r="F8" s="16">
        <f t="shared" si="0"/>
        <v>69.4444444444444</v>
      </c>
      <c r="G8" s="17">
        <f t="shared" si="1"/>
        <v>132.323232323232</v>
      </c>
    </row>
    <row r="9" s="2" customFormat="1" ht="28.5" customHeight="1" spans="1:7">
      <c r="A9" s="13" t="s">
        <v>27</v>
      </c>
      <c r="B9" s="8">
        <v>380</v>
      </c>
      <c r="C9" s="10">
        <v>331.2</v>
      </c>
      <c r="D9" s="18">
        <v>230</v>
      </c>
      <c r="E9" s="10">
        <v>99</v>
      </c>
      <c r="F9" s="16">
        <f t="shared" si="0"/>
        <v>69.4444444444444</v>
      </c>
      <c r="G9" s="17">
        <f t="shared" si="1"/>
        <v>132.323232323232</v>
      </c>
    </row>
    <row r="10" s="3" customFormat="1" ht="28.5" customHeight="1" spans="1:7">
      <c r="A10" s="13" t="s">
        <v>28</v>
      </c>
      <c r="B10" s="8"/>
      <c r="C10" s="10"/>
      <c r="D10" s="18"/>
      <c r="E10" s="10"/>
      <c r="F10" s="16"/>
      <c r="G10" s="17"/>
    </row>
    <row r="11" s="3" customFormat="1" ht="28.5" customHeight="1" spans="1:7">
      <c r="A11" s="13" t="s">
        <v>29</v>
      </c>
      <c r="B11" s="8"/>
      <c r="C11" s="10"/>
      <c r="D11" s="18"/>
      <c r="E11" s="10">
        <v>70</v>
      </c>
      <c r="F11" s="16"/>
      <c r="G11" s="17"/>
    </row>
    <row r="12" s="3" customFormat="1" ht="28.5" customHeight="1" spans="1:7">
      <c r="A12" s="9" t="s">
        <v>30</v>
      </c>
      <c r="B12" s="8"/>
      <c r="C12" s="14"/>
      <c r="D12" s="19">
        <v>118</v>
      </c>
      <c r="E12" s="10">
        <v>49</v>
      </c>
      <c r="F12" s="16"/>
      <c r="G12" s="17"/>
    </row>
    <row r="13" s="3" customFormat="1" ht="28.5" customHeight="1" spans="1:7">
      <c r="A13" s="8" t="s">
        <v>31</v>
      </c>
      <c r="B13" s="9">
        <f>B4+B12</f>
        <v>5831.2</v>
      </c>
      <c r="C13" s="9">
        <f>C4+C12</f>
        <v>331.2</v>
      </c>
      <c r="D13" s="9">
        <f>D4+D12</f>
        <v>348</v>
      </c>
      <c r="E13" s="10">
        <v>432</v>
      </c>
      <c r="F13" s="11">
        <f>D13/C13*100</f>
        <v>105.072463768116</v>
      </c>
      <c r="G13" s="12">
        <f>(D13-E13)/E13*100</f>
        <v>-19.4444444444444</v>
      </c>
    </row>
  </sheetData>
  <mergeCells count="1">
    <mergeCell ref="A1:G1"/>
  </mergeCells>
  <printOptions horizontalCentered="1"/>
  <pageMargins left="0.788888888888889" right="0.788888888888889" top="0.979166666666667" bottom="0.788888888888889" header="0.709027777777778" footer="0.709027777777778"/>
  <pageSetup paperSize="9" scale="90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3"/>
  <sheetViews>
    <sheetView tabSelected="1" workbookViewId="0">
      <selection activeCell="K12" sqref="K12"/>
    </sheetView>
  </sheetViews>
  <sheetFormatPr defaultColWidth="9" defaultRowHeight="15.75" outlineLevelCol="6"/>
  <cols>
    <col min="1" max="1" width="38" style="3" customWidth="1"/>
    <col min="2" max="2" width="13.5" style="3" customWidth="1"/>
    <col min="3" max="3" width="16.75" style="3" customWidth="1"/>
    <col min="4" max="4" width="12.25" style="3" customWidth="1"/>
    <col min="5" max="5" width="13.125" style="3" hidden="1" customWidth="1"/>
    <col min="6" max="6" width="12.5" style="3" customWidth="1"/>
    <col min="7" max="7" width="11.125" style="3" customWidth="1"/>
    <col min="8" max="16384" width="9" style="3"/>
  </cols>
  <sheetData>
    <row r="1" ht="30" customHeight="1" spans="1:7">
      <c r="A1" s="4" t="s">
        <v>32</v>
      </c>
      <c r="B1" s="4"/>
      <c r="C1" s="4"/>
      <c r="D1" s="4"/>
      <c r="E1" s="4"/>
      <c r="F1" s="4"/>
      <c r="G1" s="4"/>
    </row>
    <row r="2" s="1" customFormat="1" ht="20" customHeight="1" spans="1:7">
      <c r="A2" s="5"/>
      <c r="B2" s="5"/>
      <c r="C2" s="6"/>
      <c r="D2" s="6"/>
      <c r="E2" s="6"/>
      <c r="F2" s="6"/>
      <c r="G2" s="7" t="s">
        <v>1</v>
      </c>
    </row>
    <row r="3" s="2" customFormat="1" ht="34" customHeight="1" spans="1:7">
      <c r="A3" s="8" t="s">
        <v>21</v>
      </c>
      <c r="B3" s="8" t="s">
        <v>3</v>
      </c>
      <c r="C3" s="8" t="s">
        <v>4</v>
      </c>
      <c r="D3" s="8" t="s">
        <v>5</v>
      </c>
      <c r="E3" s="8" t="s">
        <v>7</v>
      </c>
      <c r="F3" s="8" t="s">
        <v>6</v>
      </c>
      <c r="G3" s="8" t="s">
        <v>8</v>
      </c>
    </row>
    <row r="4" s="2" customFormat="1" ht="28.5" customHeight="1" spans="1:7">
      <c r="A4" s="9" t="s">
        <v>22</v>
      </c>
      <c r="B4" s="9">
        <f>B5+B6+B8+B10+B11</f>
        <v>5831.2</v>
      </c>
      <c r="C4" s="9">
        <f>C5+C6+C8+C10+C11</f>
        <v>331.2</v>
      </c>
      <c r="D4" s="9">
        <f>D5+D6+D8+D10+D11</f>
        <v>230</v>
      </c>
      <c r="E4" s="10">
        <v>383</v>
      </c>
      <c r="F4" s="11">
        <f t="shared" ref="F4:F9" si="0">D4/C4*100</f>
        <v>69.4444444444444</v>
      </c>
      <c r="G4" s="12">
        <f t="shared" ref="G4:G9" si="1">(D4-E4)/E4*100</f>
        <v>-39.9477806788512</v>
      </c>
    </row>
    <row r="5" s="2" customFormat="1" ht="28.5" customHeight="1" spans="1:7">
      <c r="A5" s="13" t="s">
        <v>23</v>
      </c>
      <c r="B5" s="8"/>
      <c r="C5" s="14"/>
      <c r="D5" s="15"/>
      <c r="E5" s="10"/>
      <c r="F5" s="16"/>
      <c r="G5" s="17"/>
    </row>
    <row r="6" s="2" customFormat="1" ht="28.5" customHeight="1" spans="1:7">
      <c r="A6" s="13" t="s">
        <v>24</v>
      </c>
      <c r="B6" s="8">
        <v>5451.2</v>
      </c>
      <c r="C6" s="10"/>
      <c r="D6" s="18"/>
      <c r="E6" s="10">
        <v>214</v>
      </c>
      <c r="F6" s="16"/>
      <c r="G6" s="17">
        <f t="shared" si="1"/>
        <v>-100</v>
      </c>
    </row>
    <row r="7" s="2" customFormat="1" ht="28.5" customHeight="1" spans="1:7">
      <c r="A7" s="13" t="s">
        <v>25</v>
      </c>
      <c r="B7" s="8">
        <v>5451.2</v>
      </c>
      <c r="C7" s="10"/>
      <c r="D7" s="18"/>
      <c r="E7" s="10">
        <v>214</v>
      </c>
      <c r="F7" s="16"/>
      <c r="G7" s="17">
        <f t="shared" si="1"/>
        <v>-100</v>
      </c>
    </row>
    <row r="8" s="2" customFormat="1" ht="28.5" customHeight="1" spans="1:7">
      <c r="A8" s="13" t="s">
        <v>26</v>
      </c>
      <c r="B8" s="8">
        <v>380</v>
      </c>
      <c r="C8" s="10">
        <v>331.2</v>
      </c>
      <c r="D8" s="18">
        <f>D9</f>
        <v>230</v>
      </c>
      <c r="E8" s="10">
        <v>99</v>
      </c>
      <c r="F8" s="16">
        <f t="shared" si="0"/>
        <v>69.4444444444444</v>
      </c>
      <c r="G8" s="17">
        <f t="shared" si="1"/>
        <v>132.323232323232</v>
      </c>
    </row>
    <row r="9" s="2" customFormat="1" ht="28.5" customHeight="1" spans="1:7">
      <c r="A9" s="13" t="s">
        <v>27</v>
      </c>
      <c r="B9" s="8">
        <v>380</v>
      </c>
      <c r="C9" s="10">
        <v>331.2</v>
      </c>
      <c r="D9" s="18">
        <v>230</v>
      </c>
      <c r="E9" s="10">
        <v>99</v>
      </c>
      <c r="F9" s="16">
        <f t="shared" si="0"/>
        <v>69.4444444444444</v>
      </c>
      <c r="G9" s="17">
        <f t="shared" si="1"/>
        <v>132.323232323232</v>
      </c>
    </row>
    <row r="10" ht="28.5" customHeight="1" spans="1:7">
      <c r="A10" s="13" t="s">
        <v>28</v>
      </c>
      <c r="B10" s="8"/>
      <c r="C10" s="10"/>
      <c r="D10" s="18"/>
      <c r="E10" s="10"/>
      <c r="F10" s="16"/>
      <c r="G10" s="17"/>
    </row>
    <row r="11" ht="28.5" customHeight="1" spans="1:7">
      <c r="A11" s="13" t="s">
        <v>29</v>
      </c>
      <c r="B11" s="8"/>
      <c r="C11" s="10"/>
      <c r="D11" s="18"/>
      <c r="E11" s="10">
        <v>70</v>
      </c>
      <c r="F11" s="16"/>
      <c r="G11" s="17"/>
    </row>
    <row r="12" ht="28.5" customHeight="1" spans="1:7">
      <c r="A12" s="9" t="s">
        <v>30</v>
      </c>
      <c r="B12" s="8"/>
      <c r="C12" s="14"/>
      <c r="D12" s="19">
        <v>118</v>
      </c>
      <c r="E12" s="10">
        <v>49</v>
      </c>
      <c r="F12" s="16"/>
      <c r="G12" s="17"/>
    </row>
    <row r="13" ht="28.5" customHeight="1" spans="1:7">
      <c r="A13" s="8" t="s">
        <v>31</v>
      </c>
      <c r="B13" s="9">
        <f>B4+B12</f>
        <v>5831.2</v>
      </c>
      <c r="C13" s="9">
        <f>C4+C12</f>
        <v>331.2</v>
      </c>
      <c r="D13" s="9">
        <f>D4+D12</f>
        <v>348</v>
      </c>
      <c r="E13" s="10">
        <v>432</v>
      </c>
      <c r="F13" s="11">
        <f>D13/C13*100</f>
        <v>105.072463768116</v>
      </c>
      <c r="G13" s="12">
        <f>(D13-E13)/E13*100</f>
        <v>-19.4444444444444</v>
      </c>
    </row>
  </sheetData>
  <mergeCells count="1">
    <mergeCell ref="A1:G1"/>
  </mergeCells>
  <printOptions horizontalCentered="1"/>
  <pageMargins left="0.788888888888889" right="0.788888888888889" top="0.979166666666667" bottom="0.788888888888889" header="0.709027777777778" footer="0.709027777777778"/>
  <pageSetup paperSize="9" scale="9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国资经营预算收入</vt:lpstr>
      <vt:lpstr>国资经营预算支出</vt:lpstr>
      <vt:lpstr>本级国资经营预算支出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樊丽媛</dc:creator>
  <dcterms:created xsi:type="dcterms:W3CDTF">2018-09-14T07:17:00Z</dcterms:created>
  <dcterms:modified xsi:type="dcterms:W3CDTF">2020-09-02T06:25:02Z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